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Лист2" sheetId="1" r:id="rId1"/>
  </sheets>
  <definedNames>
    <definedName name="_xlnm.Print_Titles" localSheetId="0">Лист2!$9:$10</definedName>
    <definedName name="_xlnm.Print_Area" localSheetId="0">Лист2!$A$1:$G$63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5" i="1" l="1"/>
  <c r="E55" i="1"/>
  <c r="D55" i="1"/>
  <c r="C55" i="1"/>
  <c r="F54" i="1"/>
  <c r="G50" i="1"/>
  <c r="E50" i="1"/>
  <c r="D50" i="1"/>
  <c r="C50" i="1"/>
  <c r="F49" i="1"/>
  <c r="G45" i="1"/>
  <c r="E45" i="1"/>
  <c r="D45" i="1"/>
  <c r="C45" i="1"/>
  <c r="F44" i="1"/>
  <c r="G40" i="1"/>
  <c r="G58" i="1" s="1"/>
  <c r="E40" i="1"/>
  <c r="D40" i="1"/>
  <c r="C40" i="1"/>
  <c r="F39" i="1"/>
  <c r="G35" i="1"/>
  <c r="E35" i="1"/>
  <c r="D35" i="1"/>
  <c r="C35" i="1"/>
  <c r="F34" i="1"/>
  <c r="G30" i="1"/>
  <c r="E30" i="1"/>
  <c r="D30" i="1"/>
  <c r="C30" i="1"/>
  <c r="F29" i="1"/>
  <c r="G25" i="1"/>
  <c r="E25" i="1"/>
  <c r="D25" i="1"/>
  <c r="C25" i="1"/>
  <c r="F24" i="1"/>
  <c r="G20" i="1"/>
  <c r="E20" i="1"/>
  <c r="D20" i="1"/>
  <c r="C20" i="1"/>
  <c r="F19" i="1"/>
  <c r="G15" i="1"/>
  <c r="G57" i="1" s="1"/>
  <c r="E15" i="1"/>
  <c r="E56" i="1" s="1"/>
  <c r="D15" i="1"/>
  <c r="D56" i="1" s="1"/>
  <c r="C15" i="1"/>
  <c r="C56" i="1" s="1"/>
  <c r="F14" i="1"/>
</calcChain>
</file>

<file path=xl/sharedStrings.xml><?xml version="1.0" encoding="utf-8"?>
<sst xmlns="http://schemas.openxmlformats.org/spreadsheetml/2006/main" count="140" uniqueCount="46">
  <si>
    <t>Приложение 2</t>
  </si>
  <si>
    <t>к извещению об осуществлении закупки</t>
  </si>
  <si>
    <t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</si>
  <si>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</si>
  <si>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</si>
  <si>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>Метод определения и обоснования начальной (максимальной) цены контракта:</t>
  </si>
  <si>
    <t>метод сопоставимых рыночных цен (анализа рынка)</t>
  </si>
  <si>
    <t>Предмет муниципального контракта:</t>
  </si>
  <si>
    <t>оказание услуг по ремонту оргтехники, заправке и восстановлению картриджей</t>
  </si>
  <si>
    <t>Категории</t>
  </si>
  <si>
    <t>Цены / поставщики</t>
  </si>
  <si>
    <t>Средняя</t>
  </si>
  <si>
    <t>Начальная</t>
  </si>
  <si>
    <t>цена, руб</t>
  </si>
  <si>
    <t>Наименование товара</t>
  </si>
  <si>
    <t>Услуги по заправке картриджей для принтеров</t>
  </si>
  <si>
    <t xml:space="preserve">Код ОКПД2:
</t>
  </si>
  <si>
    <t>Х</t>
  </si>
  <si>
    <t>Количество, шт</t>
  </si>
  <si>
    <t>штука</t>
  </si>
  <si>
    <t>95.11.10.130</t>
  </si>
  <si>
    <t>Технические характеристики товара</t>
  </si>
  <si>
    <t>- заправка/восстановление блока проявки для принтера или МФУ: Kyocera;
- код (артикул) присвоенный производителем: DV-1140.</t>
  </si>
  <si>
    <t>Цена за ед. товара, руб</t>
  </si>
  <si>
    <t>Итого</t>
  </si>
  <si>
    <t>- заправка/восстановление блока проявки для принтера или МФУ: Kyocera;
- код (артикул) присвоенный производителем: DV-170.</t>
  </si>
  <si>
    <t>- заправка/восстановление картриджа для принтера или МФУ: Pantum.
- код (артикул) присвоенный производителем: TL-5120.</t>
  </si>
  <si>
    <t>- заправка/восстановление картриджа для принтера или МФУ: Pantum.
- код (артикул) присвоенный производителем: DL-5120.</t>
  </si>
  <si>
    <t>- заправка/восстановление картриджа для принтера или МФУ: Xerox.
- код (артикул) присвоенный производителем: 106R01487.</t>
  </si>
  <si>
    <t>Услуги по ремонту прочего компьютерного и периферийного компьютерного оборудования</t>
  </si>
  <si>
    <t>Код ОКПД2:
95.11.10.190</t>
  </si>
  <si>
    <t>МФУ Kyocera M6026dn, инв. 290813802962:
1. Техническое обслуживание;
2. Замена блока проявки изображения с девелопером</t>
  </si>
  <si>
    <t>Принтер лазерный цветной HP Color LaserJet Professional CP5225, инв. 290813802343:
1. Техническое обслуживание;
2. Замена узла очистки (2 шт)</t>
  </si>
  <si>
    <t>МФУ HP Color LaserJet 428fdw, инв. N22.12.01-03:
1. Техническое обслуживание;
2. Замена  DRUM-юнита</t>
  </si>
  <si>
    <t>МФУ Pantum 5100adn, инв. 290813803341:
1. Техническое обслуживание;
2. Замена  термоблока</t>
  </si>
  <si>
    <t>Итого по поставщикам:</t>
  </si>
  <si>
    <t>Дата составления: 26.10.2026</t>
  </si>
  <si>
    <t>Начальная (максимальная) цена контракта:</t>
  </si>
  <si>
    <t>Поставщик 1:</t>
  </si>
  <si>
    <t>коммерческое предложение от 22.10.2026 № б/н</t>
  </si>
  <si>
    <t>Поставщик 2:</t>
  </si>
  <si>
    <t>коммерческое предложение от 22.10.2026 № 2815</t>
  </si>
  <si>
    <t>Поставщик 3:</t>
  </si>
  <si>
    <t>Исполнитель: Работник контрактной службы, тел. 5-00-61</t>
  </si>
  <si>
    <t>О.В.Дергилев</t>
  </si>
  <si>
    <t>в том числе ремонты: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</si>
</sst>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  <charset val="204"/>
    </font>
    <font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rgb="FF000099"/>
      <name val="PT Astra Serif"/>
      <family val="1"/>
      <charset val="204"/>
    </font>
    <font>
      <sz val="11"/>
      <name val="PT Astra Serif"/>
      <family val="1"/>
      <charset val="204"/>
    </font>
    <font>
      <sz val="7"/>
      <name val="PT Astra Serif"/>
      <family val="1"/>
      <charset val="204"/>
    </font>
    <font>
      <sz val="11"/>
      <color rgb="FF000099"/>
      <name val="PT Astra Serif"/>
      <family val="1"/>
      <charset val="204"/>
    </font>
    <font>
      <sz val="7"/>
      <name val="PT Astra Serif"/>
      <family val="1"/>
      <charset val="1"/>
    </font>
    <font>
      <b/>
      <sz val="9"/>
      <name val="PT Astra Serif"/>
      <family val="1"/>
      <charset val="204"/>
    </font>
    <font>
      <b/>
      <sz val="10"/>
      <name val="PT Astra Serif"/>
      <family val="1"/>
      <charset val="204"/>
    </font>
    <font>
      <sz val="9"/>
      <name val="PT Astra Serif"/>
      <family val="1"/>
      <charset val="204"/>
    </font>
    <font>
      <b/>
      <sz val="1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theme="9" tint="0.79989013336588644"/>
        <bgColor rgb="FFFCD5B5"/>
      </patternFill>
    </fill>
    <fill>
      <patternFill patternType="solid">
        <fgColor theme="9" tint="0.59987182226020086"/>
        <bgColor rgb="FFFDEADA"/>
      </patternFill>
    </fill>
    <fill>
      <patternFill patternType="solid">
        <fgColor theme="6" tint="0.59987182226020086"/>
        <bgColor rgb="FFFDEADA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2" borderId="0" xfId="0" applyFont="1" applyFill="1" applyBorder="1" applyAlignment="1" applyProtection="1">
      <alignment horizontal="left" vertical="top" wrapText="1"/>
    </xf>
    <xf numFmtId="0" fontId="1" fillId="5" borderId="10" xfId="0" applyFont="1" applyFill="1" applyBorder="1" applyAlignment="1" applyProtection="1">
      <alignment horizontal="left" vertical="top" wrapText="1"/>
    </xf>
    <xf numFmtId="49" fontId="9" fillId="2" borderId="16" xfId="0" applyNumberFormat="1" applyFont="1" applyFill="1" applyBorder="1" applyAlignment="1" applyProtection="1">
      <alignment horizontal="left" vertical="top" wrapText="1"/>
    </xf>
    <xf numFmtId="49" fontId="7" fillId="2" borderId="16" xfId="0" applyNumberFormat="1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center" vertical="top" wrapText="1"/>
    </xf>
    <xf numFmtId="0" fontId="1" fillId="0" borderId="14" xfId="0" applyFont="1" applyBorder="1" applyAlignment="1" applyProtection="1">
      <alignment horizontal="right" vertical="top"/>
    </xf>
    <xf numFmtId="0" fontId="1" fillId="4" borderId="10" xfId="0" applyFont="1" applyFill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1" fillId="0" borderId="0" xfId="0" applyFont="1" applyAlignment="1" applyProtection="1"/>
    <xf numFmtId="3" fontId="1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right" vertical="center"/>
    </xf>
    <xf numFmtId="0" fontId="3" fillId="0" borderId="0" xfId="0" applyFont="1" applyAlignment="1" applyProtection="1"/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 vertical="top"/>
    </xf>
    <xf numFmtId="0" fontId="3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3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vertical="top" wrapText="1"/>
    </xf>
    <xf numFmtId="0" fontId="6" fillId="0" borderId="2" xfId="0" applyFont="1" applyBorder="1" applyAlignment="1" applyProtection="1">
      <alignment horizontal="center"/>
    </xf>
    <xf numFmtId="0" fontId="6" fillId="0" borderId="3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</xf>
    <xf numFmtId="0" fontId="6" fillId="0" borderId="8" xfId="0" applyFont="1" applyBorder="1" applyAlignment="1" applyProtection="1">
      <alignment horizontal="center"/>
    </xf>
    <xf numFmtId="0" fontId="1" fillId="2" borderId="9" xfId="0" applyFont="1" applyFill="1" applyBorder="1" applyAlignment="1" applyProtection="1">
      <alignment vertical="top" wrapText="1"/>
    </xf>
    <xf numFmtId="0" fontId="1" fillId="3" borderId="10" xfId="0" applyFont="1" applyFill="1" applyBorder="1" applyAlignment="1" applyProtection="1">
      <alignment horizontal="left" vertical="top" wrapText="1"/>
    </xf>
    <xf numFmtId="0" fontId="1" fillId="2" borderId="11" xfId="0" applyFont="1" applyFill="1" applyBorder="1" applyAlignment="1" applyProtection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/>
    <xf numFmtId="0" fontId="1" fillId="2" borderId="13" xfId="0" applyFont="1" applyFill="1" applyBorder="1" applyAlignment="1" applyProtection="1">
      <alignment vertical="top" wrapText="1"/>
    </xf>
    <xf numFmtId="0" fontId="1" fillId="0" borderId="15" xfId="0" applyFont="1" applyBorder="1" applyAlignment="1" applyProtection="1">
      <alignment vertical="top"/>
    </xf>
    <xf numFmtId="0" fontId="6" fillId="2" borderId="4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vertical="top" wrapText="1"/>
    </xf>
    <xf numFmtId="4" fontId="6" fillId="2" borderId="17" xfId="0" applyNumberFormat="1" applyFont="1" applyFill="1" applyBorder="1" applyAlignment="1" applyProtection="1">
      <alignment vertical="top" wrapText="1"/>
    </xf>
    <xf numFmtId="4" fontId="6" fillId="2" borderId="8" xfId="0" applyNumberFormat="1" applyFont="1" applyFill="1" applyBorder="1" applyAlignment="1" applyProtection="1">
      <alignment vertical="top" wrapText="1"/>
    </xf>
    <xf numFmtId="4" fontId="6" fillId="0" borderId="4" xfId="0" applyNumberFormat="1" applyFont="1" applyBorder="1" applyAlignment="1" applyProtection="1">
      <alignment vertical="top"/>
    </xf>
    <xf numFmtId="4" fontId="8" fillId="2" borderId="18" xfId="0" applyNumberFormat="1" applyFont="1" applyFill="1" applyBorder="1" applyAlignment="1" applyProtection="1">
      <alignment vertical="top"/>
    </xf>
    <xf numFmtId="0" fontId="1" fillId="2" borderId="19" xfId="0" applyFont="1" applyFill="1" applyBorder="1" applyAlignment="1" applyProtection="1">
      <alignment horizontal="center"/>
    </xf>
    <xf numFmtId="0" fontId="1" fillId="2" borderId="20" xfId="0" applyFont="1" applyFill="1" applyBorder="1" applyAlignment="1" applyProtection="1">
      <alignment horizontal="center"/>
    </xf>
    <xf numFmtId="4" fontId="6" fillId="2" borderId="21" xfId="0" applyNumberFormat="1" applyFont="1" applyFill="1" applyBorder="1" applyAlignment="1" applyProtection="1"/>
    <xf numFmtId="4" fontId="6" fillId="2" borderId="22" xfId="0" applyNumberFormat="1" applyFont="1" applyFill="1" applyBorder="1" applyAlignment="1" applyProtection="1"/>
    <xf numFmtId="4" fontId="6" fillId="2" borderId="23" xfId="0" applyNumberFormat="1" applyFont="1" applyFill="1" applyBorder="1" applyAlignment="1" applyProtection="1"/>
    <xf numFmtId="4" fontId="6" fillId="2" borderId="24" xfId="0" applyNumberFormat="1" applyFont="1" applyFill="1" applyBorder="1" applyAlignment="1" applyProtection="1"/>
    <xf numFmtId="0" fontId="10" fillId="0" borderId="25" xfId="0" applyFont="1" applyBorder="1" applyAlignment="1" applyProtection="1">
      <alignment horizontal="center" vertical="center" wrapText="1"/>
    </xf>
    <xf numFmtId="0" fontId="10" fillId="0" borderId="26" xfId="0" applyFont="1" applyBorder="1" applyAlignment="1" applyProtection="1">
      <alignment horizontal="center" vertical="center" wrapText="1"/>
    </xf>
    <xf numFmtId="4" fontId="11" fillId="0" borderId="27" xfId="0" applyNumberFormat="1" applyFont="1" applyBorder="1" applyAlignment="1" applyProtection="1">
      <alignment horizontal="right" vertical="center" wrapText="1"/>
    </xf>
    <xf numFmtId="0" fontId="12" fillId="0" borderId="28" xfId="0" applyFont="1" applyBorder="1" applyAlignment="1" applyProtection="1">
      <alignment horizontal="center" vertical="center" wrapText="1"/>
    </xf>
    <xf numFmtId="0" fontId="6" fillId="2" borderId="0" xfId="0" applyFont="1" applyFill="1" applyAlignment="1" applyProtection="1"/>
    <xf numFmtId="0" fontId="6" fillId="0" borderId="0" xfId="0" applyFont="1" applyAlignment="1" applyProtection="1"/>
    <xf numFmtId="0" fontId="6" fillId="0" borderId="0" xfId="0" applyFont="1" applyAlignment="1" applyProtection="1">
      <alignment horizontal="right"/>
    </xf>
    <xf numFmtId="4" fontId="13" fillId="0" borderId="0" xfId="0" applyNumberFormat="1" applyFont="1" applyAlignment="1" applyProtection="1"/>
    <xf numFmtId="0" fontId="6" fillId="2" borderId="0" xfId="0" applyFont="1" applyFill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C46" zoomScale="175" zoomScaleNormal="175" workbookViewId="0">
      <selection activeCell="H59" sqref="H59"/>
    </sheetView>
  </sheetViews>
  <sheetFormatPr defaultColWidth="11.5703125" defaultRowHeight="12.75" x14ac:dyDescent="0.2"/>
  <cols>
    <col min="1" max="1" width="19.7109375" style="12" customWidth="1"/>
    <col min="2" max="2" width="3.42578125" style="12" customWidth="1"/>
    <col min="3" max="5" width="17.28515625" style="12" customWidth="1"/>
    <col min="6" max="6" width="12.7109375" style="12" customWidth="1"/>
    <col min="7" max="7" width="12" style="12" customWidth="1"/>
    <col min="8" max="11" width="11.5703125" style="13"/>
    <col min="12" max="16384" width="11.5703125" style="12"/>
  </cols>
  <sheetData>
    <row r="1" spans="1:9" ht="15.75" x14ac:dyDescent="0.2">
      <c r="F1" s="14"/>
      <c r="G1" s="14" t="s">
        <v>0</v>
      </c>
    </row>
    <row r="2" spans="1:9" ht="15.75" x14ac:dyDescent="0.2">
      <c r="F2" s="14"/>
      <c r="G2" s="14" t="s">
        <v>1</v>
      </c>
    </row>
    <row r="4" spans="1:9" s="12" customFormat="1" ht="15.75" x14ac:dyDescent="0.25">
      <c r="A4" s="15"/>
      <c r="B4" s="15"/>
      <c r="C4" s="15"/>
      <c r="D4" s="16" t="s">
        <v>2</v>
      </c>
      <c r="E4" s="16"/>
      <c r="F4" s="15"/>
      <c r="G4" s="15"/>
    </row>
    <row r="5" spans="1:9" s="12" customFormat="1" ht="15.75" x14ac:dyDescent="0.25">
      <c r="A5" s="15"/>
      <c r="B5" s="15"/>
      <c r="C5" s="15"/>
      <c r="D5" s="15"/>
      <c r="E5" s="16"/>
      <c r="F5" s="15"/>
      <c r="G5" s="15"/>
    </row>
    <row r="6" spans="1:9" s="12" customFormat="1" ht="15.75" customHeight="1" x14ac:dyDescent="0.25">
      <c r="A6" s="17" t="s">
        <v>3</v>
      </c>
      <c r="B6" s="17"/>
      <c r="C6" s="17"/>
      <c r="D6" s="11" t="s">
        <v>4</v>
      </c>
      <c r="E6" s="11"/>
      <c r="F6" s="11"/>
      <c r="G6" s="11"/>
      <c r="H6" s="15"/>
      <c r="I6" s="15"/>
    </row>
    <row r="7" spans="1:9" s="19" customFormat="1" ht="47.25" customHeight="1" x14ac:dyDescent="0.2">
      <c r="A7" s="11" t="s">
        <v>5</v>
      </c>
      <c r="B7" s="11"/>
      <c r="C7" s="11"/>
      <c r="D7" s="11" t="s">
        <v>6</v>
      </c>
      <c r="E7" s="11"/>
      <c r="F7" s="11"/>
      <c r="G7" s="11"/>
      <c r="H7" s="18"/>
      <c r="I7" s="18"/>
    </row>
    <row r="8" spans="1:9" s="22" customFormat="1" ht="32.450000000000003" customHeight="1" x14ac:dyDescent="0.2">
      <c r="A8" s="10" t="s">
        <v>7</v>
      </c>
      <c r="B8" s="10"/>
      <c r="C8" s="10"/>
      <c r="D8" s="9" t="s">
        <v>8</v>
      </c>
      <c r="E8" s="9"/>
      <c r="F8" s="9"/>
      <c r="G8" s="9"/>
      <c r="H8" s="20"/>
      <c r="I8" s="21"/>
    </row>
    <row r="9" spans="1:9" s="12" customFormat="1" ht="15" x14ac:dyDescent="0.25">
      <c r="A9" s="23" t="s">
        <v>9</v>
      </c>
      <c r="B9" s="24"/>
      <c r="C9" s="8" t="s">
        <v>10</v>
      </c>
      <c r="D9" s="8"/>
      <c r="E9" s="8"/>
      <c r="F9" s="25" t="s">
        <v>11</v>
      </c>
      <c r="G9" s="24" t="s">
        <v>12</v>
      </c>
    </row>
    <row r="10" spans="1:9" s="12" customFormat="1" ht="15" x14ac:dyDescent="0.25">
      <c r="A10" s="26"/>
      <c r="B10" s="27"/>
      <c r="C10" s="28">
        <v>1</v>
      </c>
      <c r="D10" s="28">
        <v>2</v>
      </c>
      <c r="E10" s="28">
        <v>3</v>
      </c>
      <c r="F10" s="29" t="s">
        <v>13</v>
      </c>
      <c r="G10" s="29" t="s">
        <v>13</v>
      </c>
    </row>
    <row r="11" spans="1:9" s="34" customFormat="1" ht="13.5" customHeight="1" x14ac:dyDescent="0.2">
      <c r="A11" s="30" t="s">
        <v>14</v>
      </c>
      <c r="B11" s="31">
        <v>1</v>
      </c>
      <c r="C11" s="7" t="s">
        <v>15</v>
      </c>
      <c r="D11" s="7"/>
      <c r="E11" s="7"/>
      <c r="F11" s="32" t="s">
        <v>16</v>
      </c>
      <c r="G11" s="33" t="s">
        <v>17</v>
      </c>
    </row>
    <row r="12" spans="1:9" s="34" customFormat="1" ht="12.75" customHeight="1" x14ac:dyDescent="0.2">
      <c r="A12" s="35" t="s">
        <v>18</v>
      </c>
      <c r="B12" s="6">
        <v>47</v>
      </c>
      <c r="C12" s="6"/>
      <c r="D12" s="6"/>
      <c r="E12" s="36" t="s">
        <v>19</v>
      </c>
      <c r="F12" s="5" t="s">
        <v>20</v>
      </c>
      <c r="G12" s="37" t="s">
        <v>17</v>
      </c>
    </row>
    <row r="13" spans="1:9" s="34" customFormat="1" ht="25.5" customHeight="1" x14ac:dyDescent="0.2">
      <c r="A13" s="35" t="s">
        <v>21</v>
      </c>
      <c r="B13" s="4" t="s">
        <v>22</v>
      </c>
      <c r="C13" s="4"/>
      <c r="D13" s="4"/>
      <c r="E13" s="4"/>
      <c r="F13" s="5"/>
      <c r="G13" s="37" t="s">
        <v>17</v>
      </c>
    </row>
    <row r="14" spans="1:9" s="34" customFormat="1" ht="15" x14ac:dyDescent="0.2">
      <c r="A14" s="35" t="s">
        <v>23</v>
      </c>
      <c r="B14" s="38"/>
      <c r="C14" s="39">
        <v>1900</v>
      </c>
      <c r="D14" s="40">
        <v>1900</v>
      </c>
      <c r="E14" s="39">
        <v>1900</v>
      </c>
      <c r="F14" s="41">
        <f>ROUND(SUM(C14:E14)/3,2)</f>
        <v>1900</v>
      </c>
      <c r="G14" s="42">
        <v>1900</v>
      </c>
    </row>
    <row r="15" spans="1:9" s="34" customFormat="1" ht="15" x14ac:dyDescent="0.25">
      <c r="A15" s="43" t="s">
        <v>24</v>
      </c>
      <c r="B15" s="44"/>
      <c r="C15" s="45">
        <f>C14*$B12</f>
        <v>89300</v>
      </c>
      <c r="D15" s="46">
        <f>D14*$B12</f>
        <v>89300</v>
      </c>
      <c r="E15" s="47">
        <f>E14*$B12</f>
        <v>89300</v>
      </c>
      <c r="F15" s="47"/>
      <c r="G15" s="48">
        <f>G14*$B12</f>
        <v>89300</v>
      </c>
    </row>
    <row r="16" spans="1:9" s="34" customFormat="1" ht="13.5" customHeight="1" x14ac:dyDescent="0.2">
      <c r="A16" s="30" t="s">
        <v>14</v>
      </c>
      <c r="B16" s="31">
        <v>2</v>
      </c>
      <c r="C16" s="7" t="s">
        <v>15</v>
      </c>
      <c r="D16" s="7"/>
      <c r="E16" s="7"/>
      <c r="F16" s="32" t="s">
        <v>16</v>
      </c>
      <c r="G16" s="33" t="s">
        <v>17</v>
      </c>
    </row>
    <row r="17" spans="1:7" s="34" customFormat="1" ht="12.75" customHeight="1" x14ac:dyDescent="0.2">
      <c r="A17" s="35" t="s">
        <v>18</v>
      </c>
      <c r="B17" s="6">
        <v>38</v>
      </c>
      <c r="C17" s="6"/>
      <c r="D17" s="6"/>
      <c r="E17" s="36" t="s">
        <v>19</v>
      </c>
      <c r="F17" s="5" t="s">
        <v>20</v>
      </c>
      <c r="G17" s="37" t="s">
        <v>17</v>
      </c>
    </row>
    <row r="18" spans="1:7" s="34" customFormat="1" ht="26.25" customHeight="1" x14ac:dyDescent="0.2">
      <c r="A18" s="35" t="s">
        <v>21</v>
      </c>
      <c r="B18" s="3" t="s">
        <v>25</v>
      </c>
      <c r="C18" s="3"/>
      <c r="D18" s="3"/>
      <c r="E18" s="3"/>
      <c r="F18" s="5"/>
      <c r="G18" s="37" t="s">
        <v>17</v>
      </c>
    </row>
    <row r="19" spans="1:7" s="34" customFormat="1" ht="15" x14ac:dyDescent="0.2">
      <c r="A19" s="35" t="s">
        <v>23</v>
      </c>
      <c r="B19" s="38"/>
      <c r="C19" s="39">
        <v>1900</v>
      </c>
      <c r="D19" s="40">
        <v>1900</v>
      </c>
      <c r="E19" s="39">
        <v>1900</v>
      </c>
      <c r="F19" s="41">
        <f>ROUND(SUM(C19:E19)/3,2)</f>
        <v>1900</v>
      </c>
      <c r="G19" s="42">
        <v>1900</v>
      </c>
    </row>
    <row r="20" spans="1:7" s="34" customFormat="1" ht="15" x14ac:dyDescent="0.25">
      <c r="A20" s="43" t="s">
        <v>24</v>
      </c>
      <c r="B20" s="44"/>
      <c r="C20" s="45">
        <f>C19*$B17</f>
        <v>72200</v>
      </c>
      <c r="D20" s="46">
        <f>D19*$B17</f>
        <v>72200</v>
      </c>
      <c r="E20" s="47">
        <f>E19*$B17</f>
        <v>72200</v>
      </c>
      <c r="F20" s="47"/>
      <c r="G20" s="48">
        <f>G19*$B17</f>
        <v>72200</v>
      </c>
    </row>
    <row r="21" spans="1:7" s="34" customFormat="1" ht="13.5" customHeight="1" x14ac:dyDescent="0.2">
      <c r="A21" s="30" t="s">
        <v>14</v>
      </c>
      <c r="B21" s="31">
        <v>3</v>
      </c>
      <c r="C21" s="7" t="s">
        <v>15</v>
      </c>
      <c r="D21" s="7"/>
      <c r="E21" s="7"/>
      <c r="F21" s="32" t="s">
        <v>16</v>
      </c>
      <c r="G21" s="33" t="s">
        <v>17</v>
      </c>
    </row>
    <row r="22" spans="1:7" s="34" customFormat="1" ht="12.75" customHeight="1" x14ac:dyDescent="0.2">
      <c r="A22" s="35" t="s">
        <v>18</v>
      </c>
      <c r="B22" s="6">
        <v>98</v>
      </c>
      <c r="C22" s="6"/>
      <c r="D22" s="6"/>
      <c r="E22" s="36" t="s">
        <v>19</v>
      </c>
      <c r="F22" s="5" t="s">
        <v>20</v>
      </c>
      <c r="G22" s="37" t="s">
        <v>17</v>
      </c>
    </row>
    <row r="23" spans="1:7" s="34" customFormat="1" ht="26.25" customHeight="1" x14ac:dyDescent="0.2">
      <c r="A23" s="35" t="s">
        <v>21</v>
      </c>
      <c r="B23" s="4" t="s">
        <v>26</v>
      </c>
      <c r="C23" s="4"/>
      <c r="D23" s="4"/>
      <c r="E23" s="4"/>
      <c r="F23" s="5"/>
      <c r="G23" s="37" t="s">
        <v>17</v>
      </c>
    </row>
    <row r="24" spans="1:7" s="34" customFormat="1" ht="15" x14ac:dyDescent="0.2">
      <c r="A24" s="35" t="s">
        <v>23</v>
      </c>
      <c r="B24" s="38"/>
      <c r="C24" s="39">
        <v>900</v>
      </c>
      <c r="D24" s="39">
        <v>900</v>
      </c>
      <c r="E24" s="39">
        <v>900</v>
      </c>
      <c r="F24" s="41">
        <f>ROUND(SUM(C24:E24)/3,2)</f>
        <v>900</v>
      </c>
      <c r="G24" s="42">
        <v>900</v>
      </c>
    </row>
    <row r="25" spans="1:7" s="34" customFormat="1" ht="15" x14ac:dyDescent="0.25">
      <c r="A25" s="43" t="s">
        <v>24</v>
      </c>
      <c r="B25" s="44"/>
      <c r="C25" s="45">
        <f>C24*$B22</f>
        <v>88200</v>
      </c>
      <c r="D25" s="46">
        <f>D24*$B22</f>
        <v>88200</v>
      </c>
      <c r="E25" s="47">
        <f>E24*$B22</f>
        <v>88200</v>
      </c>
      <c r="F25" s="47"/>
      <c r="G25" s="48">
        <f>G24*$B22</f>
        <v>88200</v>
      </c>
    </row>
    <row r="26" spans="1:7" s="34" customFormat="1" ht="13.5" customHeight="1" x14ac:dyDescent="0.2">
      <c r="A26" s="30" t="s">
        <v>14</v>
      </c>
      <c r="B26" s="31">
        <v>4</v>
      </c>
      <c r="C26" s="7" t="s">
        <v>15</v>
      </c>
      <c r="D26" s="7"/>
      <c r="E26" s="7"/>
      <c r="F26" s="32" t="s">
        <v>16</v>
      </c>
      <c r="G26" s="33" t="s">
        <v>17</v>
      </c>
    </row>
    <row r="27" spans="1:7" s="34" customFormat="1" ht="12.75" customHeight="1" x14ac:dyDescent="0.2">
      <c r="A27" s="35" t="s">
        <v>18</v>
      </c>
      <c r="B27" s="6">
        <v>64</v>
      </c>
      <c r="C27" s="6"/>
      <c r="D27" s="6"/>
      <c r="E27" s="36" t="s">
        <v>19</v>
      </c>
      <c r="F27" s="5" t="s">
        <v>20</v>
      </c>
      <c r="G27" s="37" t="s">
        <v>17</v>
      </c>
    </row>
    <row r="28" spans="1:7" s="34" customFormat="1" ht="26.25" customHeight="1" x14ac:dyDescent="0.2">
      <c r="A28" s="35" t="s">
        <v>21</v>
      </c>
      <c r="B28" s="3" t="s">
        <v>27</v>
      </c>
      <c r="C28" s="3"/>
      <c r="D28" s="3"/>
      <c r="E28" s="3"/>
      <c r="F28" s="5"/>
      <c r="G28" s="37" t="s">
        <v>17</v>
      </c>
    </row>
    <row r="29" spans="1:7" s="34" customFormat="1" ht="15" x14ac:dyDescent="0.2">
      <c r="A29" s="35" t="s">
        <v>23</v>
      </c>
      <c r="B29" s="38"/>
      <c r="C29" s="39">
        <v>800</v>
      </c>
      <c r="D29" s="39">
        <v>800</v>
      </c>
      <c r="E29" s="39">
        <v>800</v>
      </c>
      <c r="F29" s="41">
        <f>ROUND(SUM(C29:E29)/3,2)</f>
        <v>800</v>
      </c>
      <c r="G29" s="42">
        <v>800</v>
      </c>
    </row>
    <row r="30" spans="1:7" s="34" customFormat="1" ht="15" x14ac:dyDescent="0.25">
      <c r="A30" s="43" t="s">
        <v>24</v>
      </c>
      <c r="B30" s="44"/>
      <c r="C30" s="45">
        <f>C29*$B27</f>
        <v>51200</v>
      </c>
      <c r="D30" s="46">
        <f>D29*$B27</f>
        <v>51200</v>
      </c>
      <c r="E30" s="47">
        <f>E29*$B27</f>
        <v>51200</v>
      </c>
      <c r="F30" s="47"/>
      <c r="G30" s="48">
        <f>G29*$B27</f>
        <v>51200</v>
      </c>
    </row>
    <row r="31" spans="1:7" s="34" customFormat="1" ht="13.5" customHeight="1" x14ac:dyDescent="0.2">
      <c r="A31" s="30" t="s">
        <v>14</v>
      </c>
      <c r="B31" s="31">
        <v>5</v>
      </c>
      <c r="C31" s="7" t="s">
        <v>15</v>
      </c>
      <c r="D31" s="7"/>
      <c r="E31" s="7"/>
      <c r="F31" s="32" t="s">
        <v>16</v>
      </c>
      <c r="G31" s="33" t="s">
        <v>17</v>
      </c>
    </row>
    <row r="32" spans="1:7" s="34" customFormat="1" ht="12.75" customHeight="1" x14ac:dyDescent="0.2">
      <c r="A32" s="35" t="s">
        <v>18</v>
      </c>
      <c r="B32" s="6">
        <v>53</v>
      </c>
      <c r="C32" s="6"/>
      <c r="D32" s="6"/>
      <c r="E32" s="36" t="s">
        <v>19</v>
      </c>
      <c r="F32" s="5" t="s">
        <v>20</v>
      </c>
      <c r="G32" s="37" t="s">
        <v>17</v>
      </c>
    </row>
    <row r="33" spans="1:7" s="34" customFormat="1" ht="27" customHeight="1" x14ac:dyDescent="0.2">
      <c r="A33" s="35" t="s">
        <v>21</v>
      </c>
      <c r="B33" s="4" t="s">
        <v>28</v>
      </c>
      <c r="C33" s="4"/>
      <c r="D33" s="4"/>
      <c r="E33" s="4"/>
      <c r="F33" s="5"/>
      <c r="G33" s="37" t="s">
        <v>17</v>
      </c>
    </row>
    <row r="34" spans="1:7" s="34" customFormat="1" ht="15" x14ac:dyDescent="0.2">
      <c r="A34" s="35" t="s">
        <v>23</v>
      </c>
      <c r="B34" s="38"/>
      <c r="C34" s="39">
        <v>700</v>
      </c>
      <c r="D34" s="39">
        <v>700</v>
      </c>
      <c r="E34" s="39">
        <v>700</v>
      </c>
      <c r="F34" s="41">
        <f>ROUND(SUM(C34:E34)/3,2)</f>
        <v>700</v>
      </c>
      <c r="G34" s="42">
        <v>700</v>
      </c>
    </row>
    <row r="35" spans="1:7" s="34" customFormat="1" ht="15" x14ac:dyDescent="0.25">
      <c r="A35" s="43" t="s">
        <v>24</v>
      </c>
      <c r="B35" s="44"/>
      <c r="C35" s="45">
        <f>C34*$B32</f>
        <v>37100</v>
      </c>
      <c r="D35" s="46">
        <f>D34*$B32</f>
        <v>37100</v>
      </c>
      <c r="E35" s="47">
        <f>E34*$B32</f>
        <v>37100</v>
      </c>
      <c r="F35" s="47"/>
      <c r="G35" s="48">
        <f>G34*$B32</f>
        <v>37100</v>
      </c>
    </row>
    <row r="36" spans="1:7" s="34" customFormat="1" ht="26.25" customHeight="1" x14ac:dyDescent="0.2">
      <c r="A36" s="30" t="s">
        <v>14</v>
      </c>
      <c r="B36" s="31">
        <v>6</v>
      </c>
      <c r="C36" s="2" t="s">
        <v>29</v>
      </c>
      <c r="D36" s="2"/>
      <c r="E36" s="2"/>
      <c r="F36" s="32" t="s">
        <v>30</v>
      </c>
      <c r="G36" s="33" t="s">
        <v>17</v>
      </c>
    </row>
    <row r="37" spans="1:7" s="34" customFormat="1" ht="12.75" customHeight="1" x14ac:dyDescent="0.2">
      <c r="A37" s="35" t="s">
        <v>18</v>
      </c>
      <c r="B37" s="6">
        <v>1</v>
      </c>
      <c r="C37" s="6"/>
      <c r="D37" s="6"/>
      <c r="E37" s="36" t="s">
        <v>19</v>
      </c>
      <c r="F37" s="5"/>
      <c r="G37" s="37" t="s">
        <v>17</v>
      </c>
    </row>
    <row r="38" spans="1:7" s="34" customFormat="1" ht="26.25" customHeight="1" x14ac:dyDescent="0.2">
      <c r="A38" s="35" t="s">
        <v>21</v>
      </c>
      <c r="B38" s="3" t="s">
        <v>31</v>
      </c>
      <c r="C38" s="3"/>
      <c r="D38" s="3"/>
      <c r="E38" s="3"/>
      <c r="F38" s="5"/>
      <c r="G38" s="37" t="s">
        <v>17</v>
      </c>
    </row>
    <row r="39" spans="1:7" s="34" customFormat="1" ht="15" x14ac:dyDescent="0.2">
      <c r="A39" s="35" t="s">
        <v>23</v>
      </c>
      <c r="B39" s="38"/>
      <c r="C39" s="39">
        <v>16800</v>
      </c>
      <c r="D39" s="39">
        <v>16800</v>
      </c>
      <c r="E39" s="39">
        <v>16800</v>
      </c>
      <c r="F39" s="41">
        <f>ROUND(SUM(C39:E39)/3,2)</f>
        <v>16800</v>
      </c>
      <c r="G39" s="42">
        <v>16800</v>
      </c>
    </row>
    <row r="40" spans="1:7" s="34" customFormat="1" ht="15" x14ac:dyDescent="0.25">
      <c r="A40" s="43" t="s">
        <v>24</v>
      </c>
      <c r="B40" s="44"/>
      <c r="C40" s="45">
        <f>C39*$B37</f>
        <v>16800</v>
      </c>
      <c r="D40" s="46">
        <f>D39*$B37</f>
        <v>16800</v>
      </c>
      <c r="E40" s="47">
        <f>E39*$B37</f>
        <v>16800</v>
      </c>
      <c r="F40" s="47"/>
      <c r="G40" s="48">
        <f>G39*$B37</f>
        <v>16800</v>
      </c>
    </row>
    <row r="41" spans="1:7" s="34" customFormat="1" ht="26.25" customHeight="1" x14ac:dyDescent="0.2">
      <c r="A41" s="30" t="s">
        <v>14</v>
      </c>
      <c r="B41" s="31">
        <v>7</v>
      </c>
      <c r="C41" s="2" t="s">
        <v>29</v>
      </c>
      <c r="D41" s="2"/>
      <c r="E41" s="2"/>
      <c r="F41" s="32" t="s">
        <v>30</v>
      </c>
      <c r="G41" s="33" t="s">
        <v>17</v>
      </c>
    </row>
    <row r="42" spans="1:7" s="34" customFormat="1" ht="12.75" customHeight="1" x14ac:dyDescent="0.2">
      <c r="A42" s="35" t="s">
        <v>18</v>
      </c>
      <c r="B42" s="6">
        <v>1</v>
      </c>
      <c r="C42" s="6"/>
      <c r="D42" s="6"/>
      <c r="E42" s="36" t="s">
        <v>19</v>
      </c>
      <c r="F42" s="5"/>
      <c r="G42" s="37" t="s">
        <v>17</v>
      </c>
    </row>
    <row r="43" spans="1:7" s="34" customFormat="1" ht="26.25" customHeight="1" x14ac:dyDescent="0.2">
      <c r="A43" s="35" t="s">
        <v>21</v>
      </c>
      <c r="B43" s="3" t="s">
        <v>32</v>
      </c>
      <c r="C43" s="3"/>
      <c r="D43" s="3"/>
      <c r="E43" s="3"/>
      <c r="F43" s="5"/>
      <c r="G43" s="37" t="s">
        <v>17</v>
      </c>
    </row>
    <row r="44" spans="1:7" s="34" customFormat="1" ht="15" x14ac:dyDescent="0.2">
      <c r="A44" s="35" t="s">
        <v>23</v>
      </c>
      <c r="B44" s="38"/>
      <c r="C44" s="39">
        <v>13800</v>
      </c>
      <c r="D44" s="39">
        <v>13800</v>
      </c>
      <c r="E44" s="39">
        <v>13800</v>
      </c>
      <c r="F44" s="41">
        <f>ROUND(SUM(C44:E44)/3,2)</f>
        <v>13800</v>
      </c>
      <c r="G44" s="42">
        <v>13800</v>
      </c>
    </row>
    <row r="45" spans="1:7" s="34" customFormat="1" ht="15" x14ac:dyDescent="0.25">
      <c r="A45" s="43" t="s">
        <v>24</v>
      </c>
      <c r="B45" s="44"/>
      <c r="C45" s="45">
        <f>C44*$B42</f>
        <v>13800</v>
      </c>
      <c r="D45" s="46">
        <f>D44*$B42</f>
        <v>13800</v>
      </c>
      <c r="E45" s="47">
        <f>E44*$B42</f>
        <v>13800</v>
      </c>
      <c r="F45" s="47"/>
      <c r="G45" s="48">
        <f>G44*$B42</f>
        <v>13800</v>
      </c>
    </row>
    <row r="46" spans="1:7" s="34" customFormat="1" ht="26.25" customHeight="1" x14ac:dyDescent="0.2">
      <c r="A46" s="30" t="s">
        <v>14</v>
      </c>
      <c r="B46" s="31">
        <v>8</v>
      </c>
      <c r="C46" s="2" t="s">
        <v>29</v>
      </c>
      <c r="D46" s="2"/>
      <c r="E46" s="2"/>
      <c r="F46" s="32" t="s">
        <v>30</v>
      </c>
      <c r="G46" s="33" t="s">
        <v>17</v>
      </c>
    </row>
    <row r="47" spans="1:7" s="34" customFormat="1" ht="12.75" customHeight="1" x14ac:dyDescent="0.2">
      <c r="A47" s="35" t="s">
        <v>18</v>
      </c>
      <c r="B47" s="6">
        <v>1</v>
      </c>
      <c r="C47" s="6"/>
      <c r="D47" s="6"/>
      <c r="E47" s="36" t="s">
        <v>19</v>
      </c>
      <c r="F47" s="5"/>
      <c r="G47" s="37" t="s">
        <v>17</v>
      </c>
    </row>
    <row r="48" spans="1:7" s="34" customFormat="1" ht="26.25" customHeight="1" x14ac:dyDescent="0.2">
      <c r="A48" s="35" t="s">
        <v>21</v>
      </c>
      <c r="B48" s="3" t="s">
        <v>33</v>
      </c>
      <c r="C48" s="3"/>
      <c r="D48" s="3"/>
      <c r="E48" s="3"/>
      <c r="F48" s="5"/>
      <c r="G48" s="37" t="s">
        <v>17</v>
      </c>
    </row>
    <row r="49" spans="1:12" s="34" customFormat="1" ht="15" x14ac:dyDescent="0.2">
      <c r="A49" s="35" t="s">
        <v>23</v>
      </c>
      <c r="B49" s="38"/>
      <c r="C49" s="39">
        <v>17800</v>
      </c>
      <c r="D49" s="39">
        <v>17800</v>
      </c>
      <c r="E49" s="39">
        <v>17800</v>
      </c>
      <c r="F49" s="41">
        <f>ROUND(SUM(C49:E49)/3,2)</f>
        <v>17800</v>
      </c>
      <c r="G49" s="42">
        <v>17800</v>
      </c>
    </row>
    <row r="50" spans="1:12" s="34" customFormat="1" ht="15" x14ac:dyDescent="0.25">
      <c r="A50" s="43" t="s">
        <v>24</v>
      </c>
      <c r="B50" s="44"/>
      <c r="C50" s="45">
        <f>C49*$B47</f>
        <v>17800</v>
      </c>
      <c r="D50" s="46">
        <f>D49*$B47</f>
        <v>17800</v>
      </c>
      <c r="E50" s="47">
        <f>E49*$B47</f>
        <v>17800</v>
      </c>
      <c r="F50" s="47"/>
      <c r="G50" s="48">
        <f>G49*$B47</f>
        <v>17800</v>
      </c>
    </row>
    <row r="51" spans="1:12" s="34" customFormat="1" ht="26.25" customHeight="1" x14ac:dyDescent="0.2">
      <c r="A51" s="30" t="s">
        <v>14</v>
      </c>
      <c r="B51" s="31">
        <v>9</v>
      </c>
      <c r="C51" s="2" t="s">
        <v>29</v>
      </c>
      <c r="D51" s="2"/>
      <c r="E51" s="2"/>
      <c r="F51" s="32" t="s">
        <v>30</v>
      </c>
      <c r="G51" s="33" t="s">
        <v>17</v>
      </c>
    </row>
    <row r="52" spans="1:12" s="34" customFormat="1" ht="12.75" customHeight="1" x14ac:dyDescent="0.2">
      <c r="A52" s="35" t="s">
        <v>18</v>
      </c>
      <c r="B52" s="6">
        <v>1</v>
      </c>
      <c r="C52" s="6"/>
      <c r="D52" s="6"/>
      <c r="E52" s="36" t="s">
        <v>19</v>
      </c>
      <c r="F52" s="5"/>
      <c r="G52" s="37" t="s">
        <v>17</v>
      </c>
    </row>
    <row r="53" spans="1:12" s="34" customFormat="1" ht="26.25" customHeight="1" x14ac:dyDescent="0.2">
      <c r="A53" s="35" t="s">
        <v>21</v>
      </c>
      <c r="B53" s="3" t="s">
        <v>34</v>
      </c>
      <c r="C53" s="3"/>
      <c r="D53" s="3"/>
      <c r="E53" s="3"/>
      <c r="F53" s="5"/>
      <c r="G53" s="37" t="s">
        <v>17</v>
      </c>
    </row>
    <row r="54" spans="1:12" s="34" customFormat="1" ht="15" x14ac:dyDescent="0.2">
      <c r="A54" s="35" t="s">
        <v>23</v>
      </c>
      <c r="B54" s="38"/>
      <c r="C54" s="39">
        <v>12400</v>
      </c>
      <c r="D54" s="39">
        <v>12400</v>
      </c>
      <c r="E54" s="39">
        <v>12400</v>
      </c>
      <c r="F54" s="41">
        <f>ROUND(SUM(C54:E54)/3,2)</f>
        <v>12400</v>
      </c>
      <c r="G54" s="42">
        <v>12400</v>
      </c>
    </row>
    <row r="55" spans="1:12" s="34" customFormat="1" ht="15" x14ac:dyDescent="0.25">
      <c r="A55" s="43" t="s">
        <v>24</v>
      </c>
      <c r="B55" s="44"/>
      <c r="C55" s="45">
        <f>C54*$B52</f>
        <v>12400</v>
      </c>
      <c r="D55" s="46">
        <f>D54*$B52</f>
        <v>12400</v>
      </c>
      <c r="E55" s="47">
        <f>E54*$B52</f>
        <v>12400</v>
      </c>
      <c r="F55" s="47"/>
      <c r="G55" s="48">
        <f>G54*$B52</f>
        <v>12400</v>
      </c>
    </row>
    <row r="56" spans="1:12" x14ac:dyDescent="0.2">
      <c r="A56" s="49" t="s">
        <v>35</v>
      </c>
      <c r="B56" s="50"/>
      <c r="C56" s="51">
        <f>C15+C20+C25+C30+C35+C40+C45+C50+C55</f>
        <v>398800</v>
      </c>
      <c r="D56" s="51">
        <f>D15+D20+D25+D30+D35+D40+D45+D50+D55</f>
        <v>398800</v>
      </c>
      <c r="E56" s="51">
        <f>E15+E20+E25+E30+E35+E40+E45+E50+E55</f>
        <v>398800</v>
      </c>
      <c r="F56" s="52"/>
      <c r="G56" s="52"/>
      <c r="H56" s="12"/>
      <c r="I56" s="12"/>
      <c r="J56" s="12"/>
      <c r="K56" s="12"/>
    </row>
    <row r="57" spans="1:12" s="54" customFormat="1" ht="15" x14ac:dyDescent="0.25">
      <c r="A57" s="53" t="s">
        <v>36</v>
      </c>
      <c r="B57" s="53"/>
      <c r="F57" s="55" t="s">
        <v>37</v>
      </c>
      <c r="G57" s="56">
        <f>G15+G20+G25+G30+G35+G40+G45+G50+G55</f>
        <v>398800</v>
      </c>
      <c r="H57" s="56"/>
      <c r="I57" s="56"/>
      <c r="J57" s="56"/>
      <c r="K57" s="56"/>
      <c r="L57" s="56"/>
    </row>
    <row r="58" spans="1:12" s="54" customFormat="1" ht="15" x14ac:dyDescent="0.25">
      <c r="F58" s="55" t="s">
        <v>45</v>
      </c>
      <c r="G58" s="56">
        <f>G40+G45+G50+G55</f>
        <v>60800</v>
      </c>
      <c r="H58" s="56"/>
      <c r="I58" s="56"/>
      <c r="J58" s="56"/>
      <c r="K58" s="56"/>
      <c r="L58" s="56"/>
    </row>
    <row r="59" spans="1:12" s="53" customFormat="1" ht="15" customHeight="1" x14ac:dyDescent="0.25">
      <c r="A59" s="57" t="s">
        <v>38</v>
      </c>
      <c r="B59" s="57"/>
      <c r="C59" s="1" t="s">
        <v>39</v>
      </c>
      <c r="D59" s="1"/>
      <c r="E59" s="1"/>
      <c r="F59" s="1"/>
      <c r="G59" s="1"/>
    </row>
    <row r="60" spans="1:12" s="53" customFormat="1" ht="15" customHeight="1" x14ac:dyDescent="0.25">
      <c r="A60" s="57" t="s">
        <v>40</v>
      </c>
      <c r="B60" s="57"/>
      <c r="C60" s="1" t="s">
        <v>41</v>
      </c>
      <c r="D60" s="1"/>
      <c r="E60" s="1"/>
      <c r="F60" s="1"/>
      <c r="G60" s="1"/>
    </row>
    <row r="61" spans="1:12" s="53" customFormat="1" ht="15" customHeight="1" x14ac:dyDescent="0.25">
      <c r="A61" s="57" t="s">
        <v>42</v>
      </c>
      <c r="B61" s="57"/>
      <c r="C61" s="1" t="s">
        <v>39</v>
      </c>
      <c r="D61" s="1"/>
      <c r="E61" s="1"/>
      <c r="F61" s="1"/>
      <c r="G61" s="1"/>
    </row>
    <row r="62" spans="1:12" s="54" customFormat="1" ht="15" x14ac:dyDescent="0.25"/>
    <row r="63" spans="1:12" ht="15" x14ac:dyDescent="0.25">
      <c r="A63" s="54" t="s">
        <v>43</v>
      </c>
      <c r="B63" s="54"/>
      <c r="G63" s="55" t="s">
        <v>44</v>
      </c>
      <c r="H63" s="12"/>
      <c r="I63" s="12"/>
      <c r="J63" s="12"/>
      <c r="K63" s="12"/>
    </row>
  </sheetData>
  <mergeCells count="45">
    <mergeCell ref="C61:G61"/>
    <mergeCell ref="B52:D52"/>
    <mergeCell ref="F52:F53"/>
    <mergeCell ref="B53:E53"/>
    <mergeCell ref="C59:G59"/>
    <mergeCell ref="C60:G60"/>
    <mergeCell ref="C46:E46"/>
    <mergeCell ref="B47:D47"/>
    <mergeCell ref="F47:F48"/>
    <mergeCell ref="B48:E48"/>
    <mergeCell ref="C51:E51"/>
    <mergeCell ref="B37:D37"/>
    <mergeCell ref="F37:F38"/>
    <mergeCell ref="B38:E38"/>
    <mergeCell ref="C41:E41"/>
    <mergeCell ref="B42:D42"/>
    <mergeCell ref="F42:F43"/>
    <mergeCell ref="B43:E43"/>
    <mergeCell ref="C31:E31"/>
    <mergeCell ref="B32:D32"/>
    <mergeCell ref="F32:F33"/>
    <mergeCell ref="B33:E33"/>
    <mergeCell ref="C36:E36"/>
    <mergeCell ref="B22:D22"/>
    <mergeCell ref="F22:F23"/>
    <mergeCell ref="B23:E23"/>
    <mergeCell ref="C26:E26"/>
    <mergeCell ref="B27:D27"/>
    <mergeCell ref="F27:F28"/>
    <mergeCell ref="B28:E28"/>
    <mergeCell ref="C16:E16"/>
    <mergeCell ref="B17:D17"/>
    <mergeCell ref="F17:F18"/>
    <mergeCell ref="B18:E18"/>
    <mergeCell ref="C21:E21"/>
    <mergeCell ref="C9:E9"/>
    <mergeCell ref="C11:E11"/>
    <mergeCell ref="B12:D12"/>
    <mergeCell ref="F12:F13"/>
    <mergeCell ref="B13:E13"/>
    <mergeCell ref="D6:G6"/>
    <mergeCell ref="A7:C7"/>
    <mergeCell ref="D7:G7"/>
    <mergeCell ref="A8:C8"/>
    <mergeCell ref="D8:G8"/>
  </mergeCells>
  <pageMargins left="0.66944444444444495" right="7.8472222222222193E-2" top="0.23611111111111099" bottom="0.27569444444444402" header="0.511811023622047" footer="0.511811023622047"/>
  <pageSetup paperSize="9" scale="9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Боярищева Татьяна Федоровна</cp:lastModifiedBy>
  <cp:revision>13</cp:revision>
  <cp:lastPrinted>2025-01-22T07:14:51Z</cp:lastPrinted>
  <dcterms:created xsi:type="dcterms:W3CDTF">2012-04-02T10:33:59Z</dcterms:created>
  <dcterms:modified xsi:type="dcterms:W3CDTF">2026-11-03T09:26:31Z</dcterms:modified>
  <dc:language>ru-RU</dc:language>
</cp:coreProperties>
</file>